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5" i="1" l="1"/>
  <c r="J33" i="1"/>
  <c r="H33" i="1"/>
  <c r="J32" i="1"/>
  <c r="F35" i="1"/>
  <c r="E33" i="1"/>
  <c r="C33" i="1"/>
  <c r="E32" i="1"/>
  <c r="I15" i="1"/>
  <c r="D15" i="1"/>
  <c r="E12" i="1"/>
  <c r="J17" i="1"/>
  <c r="E22" i="1"/>
  <c r="E10" i="1"/>
  <c r="E17" i="1" s="1"/>
  <c r="K37" i="1" l="1"/>
  <c r="F37" i="1"/>
  <c r="F24" i="1"/>
  <c r="F26" i="1" s="1"/>
</calcChain>
</file>

<file path=xl/sharedStrings.xml><?xml version="1.0" encoding="utf-8"?>
<sst xmlns="http://schemas.openxmlformats.org/spreadsheetml/2006/main" count="43" uniqueCount="24">
  <si>
    <t xml:space="preserve"> </t>
  </si>
  <si>
    <t>T/E efficiency</t>
  </si>
  <si>
    <t>Stated Net Electrical Power Produced</t>
  </si>
  <si>
    <t>Plasma Heating Electric Power Consumed</t>
  </si>
  <si>
    <t>Stated Pfusion</t>
  </si>
  <si>
    <t>Stated Plasma heating - LHCD (Thermal)</t>
  </si>
  <si>
    <t>Stated Plasma heating - ICRF (Thermal)</t>
  </si>
  <si>
    <t>Plasma Heating Total (Thermal)</t>
  </si>
  <si>
    <t>Plasma heating efficiency (Optimistic)</t>
  </si>
  <si>
    <t>Plasma heating efficiency (Typical)</t>
  </si>
  <si>
    <t>Calculated Qfusion</t>
  </si>
  <si>
    <t>Stated Total Thermal Power Produced (incl blanket gain)</t>
  </si>
  <si>
    <t>Stated and Calculated Gross Electrical Power Produced</t>
  </si>
  <si>
    <t>Stated and Calculated Qeng</t>
  </si>
  <si>
    <t>Calculated Total Reactor Electrical Power Consumed</t>
  </si>
  <si>
    <t>OPTIMISTIC HEATING EFFICIENCY</t>
  </si>
  <si>
    <t>AS PUBLISHED</t>
  </si>
  <si>
    <t>OPTIMISTIC HEATING EFFICIENCY + OMITTED ESTIMATED BOP</t>
  </si>
  <si>
    <t>TYPICAL HEATING EFFICIENCY + OMITTED ESTIMATED BOP</t>
  </si>
  <si>
    <t>Calculated Qeng</t>
  </si>
  <si>
    <t>Estimated BOP (not disclosed by authors)</t>
  </si>
  <si>
    <t>This calculation was performed by Steven B. Krivit after learning that the cited reference for ARC did not account for BOP. Authors of the paper declined to provide that information.</t>
  </si>
  <si>
    <t>EU DEMO BOP is given at 250 MW, PPPL is given at 65 MW</t>
  </si>
  <si>
    <t>Krivit has had direct conversations about BOP with scientists working with the EU DEMO design, the PPPL Pilot plant design, and the GA Pilot plant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</si>
</sst>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 applyBorder="1"/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7"/>
  <sheetViews>
    <sheetView tabSelected="1" zoomScaleNormal="100" workbookViewId="0">
      <selection activeCell="C3" sqref="C3"/>
    </sheetView>
  </sheetViews>
  <sheetFormatPr defaultRowHeight="15" x14ac:dyDescent="0.25"/>
  <cols>
    <col min="3" max="3" width="52" bestFit="1" customWidth="1"/>
    <col min="4" max="4" width="9.140625" style="1"/>
    <col min="8" max="8" width="52" bestFit="1" customWidth="1"/>
  </cols>
  <sheetData>
    <row r="2" spans="3:10" x14ac:dyDescent="0.25">
      <c r="C2" t="s">
        <v>21</v>
      </c>
    </row>
    <row r="3" spans="3:10" x14ac:dyDescent="0.25">
      <c r="C3" s="13" t="s">
        <v>23</v>
      </c>
    </row>
    <row r="4" spans="3:10" s="14" customFormat="1" x14ac:dyDescent="0.25">
      <c r="C4" s="14" t="s">
        <v>22</v>
      </c>
      <c r="D4" s="15"/>
    </row>
    <row r="6" spans="3:10" x14ac:dyDescent="0.25">
      <c r="C6" t="s">
        <v>4</v>
      </c>
      <c r="E6" s="1">
        <v>525</v>
      </c>
    </row>
    <row r="8" spans="3:10" x14ac:dyDescent="0.25">
      <c r="C8" t="s">
        <v>5</v>
      </c>
      <c r="D8" s="1">
        <v>25</v>
      </c>
    </row>
    <row r="9" spans="3:10" x14ac:dyDescent="0.25">
      <c r="C9" t="s">
        <v>6</v>
      </c>
      <c r="D9" s="4">
        <v>13.6</v>
      </c>
      <c r="E9" s="5"/>
    </row>
    <row r="10" spans="3:10" x14ac:dyDescent="0.25">
      <c r="C10" t="s">
        <v>7</v>
      </c>
      <c r="E10" s="1">
        <f>D9+D8</f>
        <v>38.6</v>
      </c>
    </row>
    <row r="12" spans="3:10" x14ac:dyDescent="0.25">
      <c r="C12" t="s">
        <v>10</v>
      </c>
      <c r="E12" s="3">
        <f>E6/E10</f>
        <v>13.601036269430052</v>
      </c>
    </row>
    <row r="13" spans="3:10" s="5" customFormat="1" x14ac:dyDescent="0.25">
      <c r="D13" s="4"/>
    </row>
    <row r="14" spans="3:10" s="6" customFormat="1" x14ac:dyDescent="0.25">
      <c r="C14" s="10" t="s">
        <v>15</v>
      </c>
      <c r="D14" s="9"/>
      <c r="H14" s="10" t="s">
        <v>15</v>
      </c>
    </row>
    <row r="15" spans="3:10" x14ac:dyDescent="0.25">
      <c r="C15" t="s">
        <v>7</v>
      </c>
      <c r="D15" s="1">
        <f>E10</f>
        <v>38.6</v>
      </c>
      <c r="H15" t="s">
        <v>7</v>
      </c>
      <c r="I15" s="1">
        <f>E10</f>
        <v>38.6</v>
      </c>
    </row>
    <row r="16" spans="3:10" x14ac:dyDescent="0.25">
      <c r="C16" t="s">
        <v>8</v>
      </c>
      <c r="D16" s="4">
        <v>0.4</v>
      </c>
      <c r="E16" s="5"/>
      <c r="H16" t="s">
        <v>9</v>
      </c>
      <c r="I16" s="4">
        <v>0.3</v>
      </c>
      <c r="J16" s="5"/>
    </row>
    <row r="17" spans="3:10" x14ac:dyDescent="0.25">
      <c r="C17" s="2" t="s">
        <v>3</v>
      </c>
      <c r="E17" s="3">
        <f>E10/D16</f>
        <v>96.5</v>
      </c>
      <c r="H17" s="2" t="s">
        <v>3</v>
      </c>
      <c r="I17" s="1"/>
      <c r="J17" s="3">
        <f>E10/I16</f>
        <v>128.66666666666669</v>
      </c>
    </row>
    <row r="18" spans="3:10" s="5" customFormat="1" x14ac:dyDescent="0.25">
      <c r="C18" s="7"/>
      <c r="D18" s="4"/>
      <c r="E18" s="8"/>
    </row>
    <row r="19" spans="3:10" s="6" customFormat="1" x14ac:dyDescent="0.25">
      <c r="C19" s="11" t="s">
        <v>16</v>
      </c>
      <c r="D19" s="9"/>
      <c r="E19" s="12"/>
    </row>
    <row r="20" spans="3:10" x14ac:dyDescent="0.25">
      <c r="C20" t="s">
        <v>11</v>
      </c>
      <c r="D20" s="1">
        <v>708</v>
      </c>
    </row>
    <row r="21" spans="3:10" x14ac:dyDescent="0.25">
      <c r="C21" t="s">
        <v>1</v>
      </c>
      <c r="D21" s="4">
        <v>0.4</v>
      </c>
      <c r="E21" s="5"/>
    </row>
    <row r="22" spans="3:10" x14ac:dyDescent="0.25">
      <c r="C22" t="s">
        <v>12</v>
      </c>
      <c r="E22" s="1">
        <f>D20*D21</f>
        <v>283.2</v>
      </c>
    </row>
    <row r="23" spans="3:10" x14ac:dyDescent="0.25">
      <c r="C23" t="s">
        <v>2</v>
      </c>
      <c r="E23" s="4">
        <v>190</v>
      </c>
      <c r="F23" s="5"/>
      <c r="G23" s="6"/>
    </row>
    <row r="24" spans="3:10" x14ac:dyDescent="0.25">
      <c r="C24" s="2" t="s">
        <v>14</v>
      </c>
      <c r="F24" s="3">
        <f>E22-E23</f>
        <v>93.199999999999989</v>
      </c>
      <c r="G24" s="3"/>
    </row>
    <row r="25" spans="3:10" x14ac:dyDescent="0.25">
      <c r="C25" s="2"/>
      <c r="F25" s="3"/>
      <c r="G25" s="3"/>
    </row>
    <row r="26" spans="3:10" s="5" customFormat="1" x14ac:dyDescent="0.25">
      <c r="C26" s="7" t="s">
        <v>13</v>
      </c>
      <c r="D26" s="4"/>
      <c r="E26" s="5" t="s">
        <v>0</v>
      </c>
      <c r="F26" s="8">
        <f>E22/F24</f>
        <v>3.0386266094420602</v>
      </c>
      <c r="G26" s="8"/>
    </row>
    <row r="27" spans="3:10" x14ac:dyDescent="0.25">
      <c r="C27" s="2"/>
      <c r="F27" s="3"/>
      <c r="G27" s="3"/>
    </row>
    <row r="28" spans="3:10" x14ac:dyDescent="0.25">
      <c r="C28" s="10" t="s">
        <v>0</v>
      </c>
      <c r="F28" s="3"/>
      <c r="G28" s="3"/>
    </row>
    <row r="29" spans="3:10" x14ac:dyDescent="0.25">
      <c r="C29" s="10" t="s">
        <v>17</v>
      </c>
      <c r="H29" s="10" t="s">
        <v>18</v>
      </c>
      <c r="I29" s="1"/>
    </row>
    <row r="30" spans="3:10" x14ac:dyDescent="0.25">
      <c r="C30" t="s">
        <v>11</v>
      </c>
      <c r="D30" s="1">
        <v>708</v>
      </c>
      <c r="H30" t="s">
        <v>11</v>
      </c>
      <c r="I30" s="1">
        <v>708</v>
      </c>
    </row>
    <row r="31" spans="3:10" x14ac:dyDescent="0.25">
      <c r="C31" t="s">
        <v>1</v>
      </c>
      <c r="D31" s="4">
        <v>0.4</v>
      </c>
      <c r="E31" s="5"/>
      <c r="H31" t="s">
        <v>1</v>
      </c>
      <c r="I31" s="4">
        <v>0.4</v>
      </c>
      <c r="J31" s="5"/>
    </row>
    <row r="32" spans="3:10" x14ac:dyDescent="0.25">
      <c r="C32" t="s">
        <v>12</v>
      </c>
      <c r="E32" s="1">
        <f>D30*D31</f>
        <v>283.2</v>
      </c>
      <c r="H32" t="s">
        <v>12</v>
      </c>
      <c r="I32" s="1"/>
      <c r="J32" s="1">
        <f>I30*I31</f>
        <v>283.2</v>
      </c>
    </row>
    <row r="33" spans="3:11" x14ac:dyDescent="0.25">
      <c r="C33" t="str">
        <f>C17</f>
        <v>Plasma Heating Electric Power Consumed</v>
      </c>
      <c r="E33">
        <f>E17</f>
        <v>96.5</v>
      </c>
      <c r="H33" t="str">
        <f>H17</f>
        <v>Plasma Heating Electric Power Consumed</v>
      </c>
      <c r="I33" s="1"/>
      <c r="J33">
        <f>J17</f>
        <v>128.66666666666669</v>
      </c>
    </row>
    <row r="34" spans="3:11" x14ac:dyDescent="0.25">
      <c r="C34" s="13" t="s">
        <v>20</v>
      </c>
      <c r="E34" s="4">
        <v>50</v>
      </c>
      <c r="F34" s="5" t="s">
        <v>0</v>
      </c>
      <c r="H34" s="13" t="s">
        <v>20</v>
      </c>
      <c r="I34" s="1"/>
      <c r="J34" s="4">
        <v>50</v>
      </c>
      <c r="K34" s="5" t="s">
        <v>0</v>
      </c>
    </row>
    <row r="35" spans="3:11" x14ac:dyDescent="0.25">
      <c r="C35" s="2" t="s">
        <v>14</v>
      </c>
      <c r="F35" s="3">
        <f>E32-E33-E34</f>
        <v>136.69999999999999</v>
      </c>
      <c r="H35" s="2" t="s">
        <v>14</v>
      </c>
      <c r="I35" s="1"/>
      <c r="K35" s="3">
        <f>J34+J33</f>
        <v>178.66666666666669</v>
      </c>
    </row>
    <row r="36" spans="3:11" x14ac:dyDescent="0.25">
      <c r="C36" s="2"/>
      <c r="F36" s="3"/>
      <c r="H36" s="2"/>
      <c r="I36" s="1"/>
      <c r="K36" s="3"/>
    </row>
    <row r="37" spans="3:11" x14ac:dyDescent="0.25">
      <c r="C37" s="2" t="s">
        <v>19</v>
      </c>
      <c r="E37" t="s">
        <v>0</v>
      </c>
      <c r="F37" s="3">
        <f>E32/F35</f>
        <v>2.0716898317483543</v>
      </c>
      <c r="H37" s="2" t="s">
        <v>19</v>
      </c>
      <c r="I37" s="1"/>
      <c r="J37" t="s">
        <v>0</v>
      </c>
      <c r="K37" s="3">
        <f>J32/K35</f>
        <v>1.5850746268656715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2023-02-07T03:45:41Z</dcterms:modified>
</cp:coreProperties>
</file>